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ประมาณการรับ" sheetId="1" r:id="rId1"/>
    <sheet name="แผนกิจกรรมโครงการ" sheetId="2" r:id="rId2"/>
  </sheets>
  <definedNames>
    <definedName name="_xlnm.Print_Area" localSheetId="1">'แผนกิจกรรมโครงการ'!$A$1:$I$31</definedName>
    <definedName name="_xlnm.Print_Titles" localSheetId="1">'แผนกิจกรรมโครงการ'!$2:$3</definedName>
  </definedNames>
  <calcPr fullCalcOnLoad="1"/>
</workbook>
</file>

<file path=xl/sharedStrings.xml><?xml version="1.0" encoding="utf-8"?>
<sst xmlns="http://schemas.openxmlformats.org/spreadsheetml/2006/main" count="117" uniqueCount="67">
  <si>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</si>
  <si>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</si>
  <si>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</si>
  <si>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</si>
  <si>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</si>
  <si>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</si>
  <si>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</si>
  <si>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</si>
  <si>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</si>
  <si>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</si>
  <si>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</si>
  <si>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</si>
  <si>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</si>
  <si>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</si>
  <si>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</si>
  <si>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</si>
  <si>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</si>
  <si>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</si>
  <si>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</si>
  <si>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</si>
  <si>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</si>
  <si>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</si>
  <si>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</si>
  <si>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</si>
  <si>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   4.1  ค่าถ่ายเอกสาร</t>
  </si>
  <si>
    <t xml:space="preserve">หัก 20% เพื่อสมทบทุนนักศึกษา </t>
  </si>
  <si>
    <t>จัดสรรให้คณะฯ (50%)</t>
  </si>
  <si>
    <t>จัดสรรให้สาขาวิชา (50% )</t>
  </si>
  <si>
    <t>สนับสนุนการดำเนินงานของคณะฯ ตามตัวดัชนีชี้วัด 
แผน 11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</si>
  <si>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</si>
  <si>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</si>
  <si>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</si>
  <si>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</si>
  <si>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นักศึกษาชั้นปีที่ 1 (รหัส 56)</t>
  </si>
  <si>
    <t>นักศึกษาชั้นปีที่ 2 (รหัส 55)</t>
  </si>
  <si>
    <t>นักศึกษาชั้นปีที่ 2 (รหัส 56)</t>
  </si>
  <si>
    <t>นักศึกษาชั้นปีที่ 3 (รหัส 55)</t>
  </si>
  <si>
    <t>จำนวนตามแผน</t>
  </si>
  <si>
    <t>นักศึกษาชั้นปีที่ 1 (รหัส 57  จำนวนรับตามแผน)</t>
  </si>
  <si>
    <t xml:space="preserve">   1.1  โครงการสัมมนาหลักสูตรสาขาวิชาการกุมารเวชศาสตร์ ประจำปี 2557</t>
  </si>
  <si>
    <t>อาจารย์ประจำหลักสูตร</t>
  </si>
  <si>
    <t xml:space="preserve">   1.2  โครงการสัมมนาการจัดการเรียนการสอน</t>
  </si>
  <si>
    <t>อาจารย์และนักศึกษา</t>
  </si>
  <si>
    <t xml:space="preserve">   1.3 โครงการปัจฉิมนิเทศสาขาวิชาการกุมารเวชศาสตร์ </t>
  </si>
  <si>
    <t>อาจารย์ นักศึกษา</t>
  </si>
  <si>
    <t xml:space="preserve"> และศิษย์เก่า</t>
  </si>
  <si>
    <t xml:space="preserve">   1.4 โครงการประชุมร่วมกับแหล่งฝึกปฏิบัติงาน</t>
  </si>
  <si>
    <t>อาจารย์และพยาบาล</t>
  </si>
  <si>
    <t xml:space="preserve">   1.5 โครงการบรรยายพิเศษเชิญผู้เชี่ยวชาญ:ผู้เกษียณที่มีความเชี่ยวชาญ</t>
  </si>
  <si>
    <t>นักศึกษา</t>
  </si>
  <si>
    <t xml:space="preserve">   1.6 โครงการบรรยายพิเศษเชิญพยาบาลที่มีความเชี่ยวชาญด้านการพยาบาล</t>
  </si>
  <si>
    <t xml:space="preserve">        กุมารเวชศาสตร์</t>
  </si>
  <si>
    <t xml:space="preserve">   2.1 โครงการปฐมนิเทศนักศึกษาบัณฑิตศึกษา สาขาวิชาฯ</t>
  </si>
  <si>
    <t xml:space="preserve">   2.2 โครงการเตรียมความพร้อม นักศึกษาใหม่</t>
  </si>
  <si>
    <t xml:space="preserve">   2.3 โครงการอ่านภาษาอังกฤษและการสืบค้นทางวิชาการ</t>
  </si>
  <si>
    <t xml:space="preserve">   2.4 โครงการศึกษาดูงานของนักศึกษา</t>
  </si>
  <si>
    <t xml:space="preserve">   2.5 โครงการสัมมนาหัวข้อโครงร่างของนักศึกษา</t>
  </si>
  <si>
    <t xml:space="preserve">   2.6 โครงการเร่งรัดการทำวิทยานิพนธ์ของนักศึกษาชั้นปีที่ 1</t>
  </si>
  <si>
    <t xml:space="preserve">   2.7 โครงการเร่งรัดการทำวิทยานิพนธ์ของนักศึกษาชั้นปีที่ 2</t>
  </si>
  <si>
    <t xml:space="preserve">   2.8 จัดโครงการติดตามความก้าวหน้าในการทำวิทยานิพนธ์</t>
  </si>
  <si>
    <t xml:space="preserve">   3.1 สนับสนุนให้การศึกษาดูงาน</t>
  </si>
  <si>
    <t>อาจารย์</t>
  </si>
  <si>
    <t xml:space="preserve">   3.2 โครงการพัฒนาคณาจารย์ให้มีให้มีองค์ความรู้และทักษะการสอนฯ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</si>
  <si>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สาขาวิชาการพยาบาลกุมารเวชศาสตร์ แผน ก , ข  ภาคปกติ</t>
  </si>
  <si>
    <t>ภาค2/2556</t>
  </si>
  <si>
    <t>ภาค1/2557</t>
  </si>
  <si>
    <r>
      <t xml:space="preserve">           1.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สาขาวิชาการพยาบาลกุมารเวชศาสตร์ ภาคปกติ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</si>
</sst>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52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2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  <font>
      <b/>
      <sz val="12"/>
      <color theme="1"/>
      <name val="Browallia New"/>
      <family val="2"/>
    </font>
    <font>
      <sz val="12"/>
      <color theme="1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0" fillId="0" borderId="19" xfId="0" applyFont="1" applyBorder="1" applyAlignment="1">
      <alignment vertical="center"/>
    </xf>
    <xf numFmtId="9" fontId="51" fillId="0" borderId="19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1" fillId="0" borderId="12" xfId="0" applyFont="1" applyBorder="1" applyAlignment="1" quotePrefix="1">
      <alignment horizontal="left" vertical="center"/>
    </xf>
    <xf numFmtId="3" fontId="51" fillId="0" borderId="12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3" fontId="51" fillId="0" borderId="12" xfId="0" applyNumberFormat="1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9" fontId="51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17" fontId="51" fillId="0" borderId="12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left" vertical="center"/>
    </xf>
    <xf numFmtId="3" fontId="5" fillId="35" borderId="20" xfId="0" applyNumberFormat="1" applyFont="1" applyFill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" fontId="51" fillId="0" borderId="21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vertical="center"/>
    </xf>
    <xf numFmtId="17" fontId="51" fillId="0" borderId="12" xfId="0" applyNumberFormat="1" applyFont="1" applyBorder="1" applyAlignment="1" quotePrefix="1">
      <alignment horizontal="center" vertical="center"/>
    </xf>
    <xf numFmtId="17" fontId="51" fillId="0" borderId="20" xfId="0" applyNumberFormat="1" applyFont="1" applyBorder="1" applyAlignment="1" quotePrefix="1">
      <alignment horizontal="center" vertical="center"/>
    </xf>
    <xf numFmtId="3" fontId="5" fillId="35" borderId="13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1" fillId="0" borderId="0" xfId="0" applyNumberFormat="1" applyFont="1" applyAlignment="1">
      <alignment horizontal="right" vertical="center"/>
    </xf>
    <xf numFmtId="3" fontId="51" fillId="0" borderId="12" xfId="0" applyNumberFormat="1" applyFont="1" applyBorder="1" applyAlignment="1">
      <alignment horizontal="right" vertical="center"/>
    </xf>
    <xf numFmtId="0" fontId="51" fillId="0" borderId="20" xfId="0" applyFont="1" applyBorder="1" applyAlignment="1" quotePrefix="1">
      <alignment horizontal="left" vertical="center"/>
    </xf>
    <xf numFmtId="3" fontId="51" fillId="0" borderId="2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34" borderId="16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66</v>
      </c>
      <c r="B1" s="1"/>
      <c r="C1" s="1"/>
      <c r="D1" s="1"/>
      <c r="E1" s="1"/>
      <c r="F1" s="1"/>
    </row>
    <row r="2" spans="1:6" ht="21">
      <c r="A2" s="1" t="s">
        <v>29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89" t="s">
        <v>30</v>
      </c>
      <c r="B5" s="90"/>
      <c r="C5" s="90"/>
      <c r="D5" s="90"/>
      <c r="E5" s="90"/>
      <c r="F5" s="91"/>
      <c r="G5" s="89" t="s">
        <v>31</v>
      </c>
      <c r="H5" s="90"/>
      <c r="I5" s="90"/>
      <c r="J5" s="90"/>
      <c r="K5" s="90"/>
      <c r="L5" s="91"/>
      <c r="M5" s="89" t="s">
        <v>32</v>
      </c>
      <c r="N5" s="90"/>
      <c r="O5" s="90"/>
      <c r="P5" s="90"/>
      <c r="Q5" s="90"/>
      <c r="R5" s="91"/>
    </row>
    <row r="6" spans="1:18" ht="21">
      <c r="A6" s="89" t="s">
        <v>1</v>
      </c>
      <c r="B6" s="90"/>
      <c r="C6" s="90"/>
      <c r="D6" s="90"/>
      <c r="E6" s="91"/>
      <c r="F6" s="11" t="s">
        <v>2</v>
      </c>
      <c r="G6" s="89" t="s">
        <v>1</v>
      </c>
      <c r="H6" s="90"/>
      <c r="I6" s="90"/>
      <c r="J6" s="90"/>
      <c r="K6" s="91"/>
      <c r="L6" s="11" t="s">
        <v>2</v>
      </c>
      <c r="M6" s="89" t="s">
        <v>1</v>
      </c>
      <c r="N6" s="90"/>
      <c r="O6" s="90"/>
      <c r="P6" s="90"/>
      <c r="Q6" s="91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33</v>
      </c>
      <c r="B8" s="5"/>
      <c r="C8" s="5"/>
      <c r="D8" s="5"/>
      <c r="E8" s="6"/>
      <c r="F8" s="10"/>
      <c r="G8" s="4" t="s">
        <v>33</v>
      </c>
      <c r="H8" s="5"/>
      <c r="I8" s="5"/>
      <c r="J8" s="5"/>
      <c r="K8" s="6"/>
      <c r="L8" s="10"/>
      <c r="M8" s="4" t="s">
        <v>38</v>
      </c>
      <c r="N8" s="5"/>
      <c r="O8" s="5"/>
      <c r="P8" s="5"/>
      <c r="Q8" s="6"/>
      <c r="R8" s="10"/>
    </row>
    <row r="9" spans="1:18" ht="20.25">
      <c r="A9" s="7" t="s">
        <v>4</v>
      </c>
      <c r="B9" s="26">
        <v>10</v>
      </c>
      <c r="C9" s="5" t="s">
        <v>6</v>
      </c>
      <c r="D9" s="17">
        <v>5000</v>
      </c>
      <c r="E9" s="6" t="s">
        <v>5</v>
      </c>
      <c r="F9" s="13">
        <f>B9*D9</f>
        <v>50000</v>
      </c>
      <c r="G9" s="7" t="s">
        <v>4</v>
      </c>
      <c r="H9" s="26">
        <v>10</v>
      </c>
      <c r="I9" s="5" t="s">
        <v>6</v>
      </c>
      <c r="J9" s="17">
        <v>2000</v>
      </c>
      <c r="K9" s="6" t="s">
        <v>5</v>
      </c>
      <c r="L9" s="13">
        <f>H9*J9</f>
        <v>20000</v>
      </c>
      <c r="M9" s="7" t="s">
        <v>4</v>
      </c>
      <c r="N9" s="35">
        <v>10</v>
      </c>
      <c r="O9" s="5" t="s">
        <v>6</v>
      </c>
      <c r="P9" s="17">
        <v>5000</v>
      </c>
      <c r="Q9" s="6" t="s">
        <v>5</v>
      </c>
      <c r="R9" s="13">
        <f>N9*P9</f>
        <v>50000</v>
      </c>
    </row>
    <row r="10" spans="1:18" ht="20.25">
      <c r="A10" s="8"/>
      <c r="B10" s="5"/>
      <c r="C10" s="5"/>
      <c r="D10" s="15"/>
      <c r="E10" s="6"/>
      <c r="F10" s="13"/>
      <c r="G10" s="8"/>
      <c r="H10" s="5"/>
      <c r="I10" s="5"/>
      <c r="J10" s="15"/>
      <c r="K10" s="6"/>
      <c r="L10" s="13"/>
      <c r="M10" s="8"/>
      <c r="N10" s="21" t="s">
        <v>37</v>
      </c>
      <c r="O10" s="5"/>
      <c r="P10" s="15"/>
      <c r="Q10" s="6"/>
      <c r="R10" s="13"/>
    </row>
    <row r="11" spans="1:18" ht="21">
      <c r="A11" s="4" t="s">
        <v>34</v>
      </c>
      <c r="B11" s="5"/>
      <c r="C11" s="5"/>
      <c r="D11" s="15"/>
      <c r="E11" s="6"/>
      <c r="F11" s="13"/>
      <c r="G11" s="4"/>
      <c r="H11" s="5"/>
      <c r="I11" s="5"/>
      <c r="J11" s="5"/>
      <c r="K11" s="6"/>
      <c r="L11" s="13"/>
      <c r="M11" s="4" t="s">
        <v>35</v>
      </c>
      <c r="N11" s="5"/>
      <c r="O11" s="5"/>
      <c r="P11" s="15"/>
      <c r="Q11" s="6"/>
      <c r="R11" s="13"/>
    </row>
    <row r="12" spans="1:18" ht="20.25">
      <c r="A12" s="7" t="s">
        <v>4</v>
      </c>
      <c r="B12" s="26">
        <v>9</v>
      </c>
      <c r="C12" s="5" t="s">
        <v>6</v>
      </c>
      <c r="D12" s="17">
        <v>5000</v>
      </c>
      <c r="E12" s="6" t="s">
        <v>5</v>
      </c>
      <c r="F12" s="14">
        <f>B12*D12</f>
        <v>45000</v>
      </c>
      <c r="G12" s="7"/>
      <c r="H12" s="33"/>
      <c r="I12" s="5"/>
      <c r="J12" s="17"/>
      <c r="K12" s="6"/>
      <c r="L12" s="16">
        <f>H12*J12</f>
        <v>0</v>
      </c>
      <c r="M12" s="7" t="s">
        <v>4</v>
      </c>
      <c r="N12" s="26">
        <v>10</v>
      </c>
      <c r="O12" s="5" t="s">
        <v>6</v>
      </c>
      <c r="P12" s="17">
        <v>5000</v>
      </c>
      <c r="Q12" s="6" t="s">
        <v>5</v>
      </c>
      <c r="R12" s="13">
        <f>N12*P12</f>
        <v>50000</v>
      </c>
    </row>
    <row r="13" spans="1:18" ht="20.25">
      <c r="A13" s="8"/>
      <c r="B13" s="5"/>
      <c r="C13" s="5"/>
      <c r="D13" s="5"/>
      <c r="E13" s="6"/>
      <c r="F13" s="14"/>
      <c r="G13" s="8"/>
      <c r="H13" s="5"/>
      <c r="I13" s="5"/>
      <c r="J13" s="5"/>
      <c r="K13" s="6"/>
      <c r="L13" s="16"/>
      <c r="M13" s="8"/>
      <c r="N13" s="5"/>
      <c r="O13" s="5"/>
      <c r="P13" s="15"/>
      <c r="Q13" s="6"/>
      <c r="R13" s="13"/>
    </row>
    <row r="14" spans="1:18" ht="21">
      <c r="A14" s="4"/>
      <c r="B14" s="5"/>
      <c r="C14" s="5"/>
      <c r="D14" s="15"/>
      <c r="E14" s="6"/>
      <c r="F14" s="14"/>
      <c r="G14" s="4"/>
      <c r="H14" s="30"/>
      <c r="I14" s="30"/>
      <c r="J14" s="31"/>
      <c r="K14" s="32"/>
      <c r="L14" s="15"/>
      <c r="M14" s="4" t="s">
        <v>36</v>
      </c>
      <c r="N14" s="5"/>
      <c r="O14" s="5"/>
      <c r="P14" s="15"/>
      <c r="Q14" s="6"/>
      <c r="R14" s="13"/>
    </row>
    <row r="15" spans="1:18" ht="20.25">
      <c r="A15" s="7"/>
      <c r="B15" s="33"/>
      <c r="C15" s="5"/>
      <c r="D15" s="17"/>
      <c r="E15" s="6"/>
      <c r="F15" s="14"/>
      <c r="G15" s="7"/>
      <c r="H15" s="33"/>
      <c r="I15" s="30"/>
      <c r="J15" s="34"/>
      <c r="K15" s="32"/>
      <c r="L15" s="15"/>
      <c r="M15" s="7" t="s">
        <v>4</v>
      </c>
      <c r="N15" s="26">
        <v>9</v>
      </c>
      <c r="O15" s="5" t="s">
        <v>6</v>
      </c>
      <c r="P15" s="17">
        <v>5000</v>
      </c>
      <c r="Q15" s="6" t="s">
        <v>5</v>
      </c>
      <c r="R15" s="13">
        <f>N15*P15</f>
        <v>45000</v>
      </c>
    </row>
    <row r="16" spans="1:18" ht="20.25">
      <c r="A16" s="8"/>
      <c r="B16" s="5"/>
      <c r="C16" s="5"/>
      <c r="D16" s="5"/>
      <c r="E16" s="6"/>
      <c r="F16" s="15"/>
      <c r="G16" s="8"/>
      <c r="H16" s="5"/>
      <c r="I16" s="5"/>
      <c r="J16" s="5"/>
      <c r="K16" s="6"/>
      <c r="L16" s="15"/>
      <c r="M16" s="7"/>
      <c r="N16" s="12"/>
      <c r="O16" s="5"/>
      <c r="P16" s="12"/>
      <c r="Q16" s="6"/>
      <c r="R16" s="13"/>
    </row>
    <row r="17" spans="1:18" ht="20.25">
      <c r="A17" s="76" t="s">
        <v>3</v>
      </c>
      <c r="B17" s="77"/>
      <c r="C17" s="77"/>
      <c r="D17" s="77"/>
      <c r="E17" s="78"/>
      <c r="F17" s="17">
        <f>SUM(F9:F16)</f>
        <v>95000</v>
      </c>
      <c r="G17" s="76" t="s">
        <v>3</v>
      </c>
      <c r="H17" s="77"/>
      <c r="I17" s="77"/>
      <c r="J17" s="77"/>
      <c r="K17" s="78"/>
      <c r="L17" s="19">
        <f>SUM(L9:L16)</f>
        <v>20000</v>
      </c>
      <c r="M17" s="76" t="s">
        <v>3</v>
      </c>
      <c r="N17" s="77"/>
      <c r="O17" s="77"/>
      <c r="P17" s="77"/>
      <c r="Q17" s="78"/>
      <c r="R17" s="19">
        <f>SUM(R9:R16)</f>
        <v>145000</v>
      </c>
    </row>
    <row r="18" spans="1:18" ht="20.25">
      <c r="A18" s="79" t="s">
        <v>7</v>
      </c>
      <c r="B18" s="80"/>
      <c r="C18" s="80"/>
      <c r="D18" s="80"/>
      <c r="E18" s="80"/>
      <c r="F18" s="19">
        <f>F17*0.1</f>
        <v>9500</v>
      </c>
      <c r="G18" s="80" t="s">
        <v>7</v>
      </c>
      <c r="H18" s="80"/>
      <c r="I18" s="80"/>
      <c r="J18" s="80"/>
      <c r="K18" s="80"/>
      <c r="L18" s="19">
        <f>L17*0.1</f>
        <v>2000</v>
      </c>
      <c r="M18" s="80" t="s">
        <v>7</v>
      </c>
      <c r="N18" s="80"/>
      <c r="O18" s="80"/>
      <c r="P18" s="80"/>
      <c r="Q18" s="80"/>
      <c r="R18" s="19">
        <f>R17*0.1</f>
        <v>14500</v>
      </c>
    </row>
    <row r="19" spans="1:18" ht="20.25">
      <c r="A19" s="79" t="s">
        <v>25</v>
      </c>
      <c r="B19" s="80"/>
      <c r="C19" s="80"/>
      <c r="D19" s="80"/>
      <c r="E19" s="80"/>
      <c r="F19" s="19">
        <f>F17*0.2</f>
        <v>19000</v>
      </c>
      <c r="G19" s="79" t="s">
        <v>25</v>
      </c>
      <c r="H19" s="80"/>
      <c r="I19" s="80"/>
      <c r="J19" s="80"/>
      <c r="K19" s="80"/>
      <c r="L19" s="19">
        <f>L17*0.2</f>
        <v>4000</v>
      </c>
      <c r="M19" s="79" t="s">
        <v>25</v>
      </c>
      <c r="N19" s="80"/>
      <c r="O19" s="80"/>
      <c r="P19" s="80"/>
      <c r="Q19" s="80"/>
      <c r="R19" s="19">
        <f>R17*0.2</f>
        <v>29000</v>
      </c>
    </row>
    <row r="20" spans="1:18" ht="21.75" thickBot="1">
      <c r="A20" s="85" t="s">
        <v>8</v>
      </c>
      <c r="B20" s="81"/>
      <c r="C20" s="81"/>
      <c r="D20" s="81"/>
      <c r="E20" s="81"/>
      <c r="F20" s="18">
        <f>F17-(F18+F19)</f>
        <v>66500</v>
      </c>
      <c r="G20" s="81" t="s">
        <v>8</v>
      </c>
      <c r="H20" s="81"/>
      <c r="I20" s="81"/>
      <c r="J20" s="81"/>
      <c r="K20" s="81"/>
      <c r="L20" s="18">
        <f>L17-(L18+L19)</f>
        <v>14000</v>
      </c>
      <c r="M20" s="81" t="s">
        <v>8</v>
      </c>
      <c r="N20" s="81"/>
      <c r="O20" s="81"/>
      <c r="P20" s="81"/>
      <c r="Q20" s="81"/>
      <c r="R20" s="18">
        <f>R17-(R18+R19)</f>
        <v>101500</v>
      </c>
    </row>
    <row r="21" spans="1:18" ht="21.75" thickTop="1">
      <c r="A21" s="86" t="s">
        <v>26</v>
      </c>
      <c r="B21" s="87"/>
      <c r="C21" s="87"/>
      <c r="D21" s="87"/>
      <c r="E21" s="87"/>
      <c r="F21" s="20">
        <f>F20*0.5</f>
        <v>33250</v>
      </c>
      <c r="G21" s="86" t="s">
        <v>26</v>
      </c>
      <c r="H21" s="87"/>
      <c r="I21" s="87"/>
      <c r="J21" s="87"/>
      <c r="K21" s="87"/>
      <c r="L21" s="20">
        <f>L20*0.5</f>
        <v>7000</v>
      </c>
      <c r="M21" s="86" t="s">
        <v>26</v>
      </c>
      <c r="N21" s="87"/>
      <c r="O21" s="87"/>
      <c r="P21" s="87"/>
      <c r="Q21" s="87"/>
      <c r="R21" s="20">
        <f>R20*0.5</f>
        <v>50750</v>
      </c>
    </row>
    <row r="22" spans="1:18" ht="21">
      <c r="A22" s="86" t="s">
        <v>27</v>
      </c>
      <c r="B22" s="87"/>
      <c r="C22" s="87"/>
      <c r="D22" s="87"/>
      <c r="E22" s="87"/>
      <c r="F22" s="20">
        <f>F20*0.5</f>
        <v>33250</v>
      </c>
      <c r="G22" s="86" t="s">
        <v>27</v>
      </c>
      <c r="H22" s="87"/>
      <c r="I22" s="87"/>
      <c r="J22" s="87"/>
      <c r="K22" s="87"/>
      <c r="L22" s="20">
        <f>L20*0.5</f>
        <v>7000</v>
      </c>
      <c r="M22" s="86" t="s">
        <v>27</v>
      </c>
      <c r="N22" s="87"/>
      <c r="O22" s="87"/>
      <c r="P22" s="87"/>
      <c r="Q22" s="87"/>
      <c r="R22" s="20">
        <f>R20*0.5</f>
        <v>50750</v>
      </c>
    </row>
    <row r="23" spans="1:18" ht="21">
      <c r="A23" s="85"/>
      <c r="B23" s="81"/>
      <c r="C23" s="81"/>
      <c r="D23" s="81"/>
      <c r="E23" s="81"/>
      <c r="F23" s="20"/>
      <c r="G23" s="81"/>
      <c r="H23" s="81"/>
      <c r="I23" s="81"/>
      <c r="J23" s="81"/>
      <c r="K23" s="88"/>
      <c r="L23" s="20"/>
      <c r="M23" s="81"/>
      <c r="N23" s="81"/>
      <c r="O23" s="81"/>
      <c r="P23" s="81"/>
      <c r="Q23" s="81"/>
      <c r="R23" s="20"/>
    </row>
    <row r="24" spans="1:18" ht="21">
      <c r="A24" s="83" t="s">
        <v>9</v>
      </c>
      <c r="B24" s="84"/>
      <c r="C24" s="84"/>
      <c r="D24" s="84"/>
      <c r="E24" s="84"/>
      <c r="F24" s="84"/>
      <c r="G24" s="84"/>
      <c r="H24" s="84"/>
      <c r="I24" s="84"/>
      <c r="J24" s="82">
        <f>SUM(F22,L22,R22)</f>
        <v>91000</v>
      </c>
      <c r="K24" s="82"/>
      <c r="L24" s="27" t="s">
        <v>5</v>
      </c>
      <c r="M24" s="28"/>
      <c r="N24" s="28"/>
      <c r="O24" s="28"/>
      <c r="P24" s="28"/>
      <c r="Q24" s="28"/>
      <c r="R24" s="29"/>
    </row>
  </sheetData>
  <sheetProtection/>
  <mergeCells count="29">
    <mergeCell ref="G5:L5"/>
    <mergeCell ref="M5:R5"/>
    <mergeCell ref="A6:E6"/>
    <mergeCell ref="G6:K6"/>
    <mergeCell ref="M6:Q6"/>
    <mergeCell ref="A5:F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480314960629921" right="0.7480314960629921" top="0.8661417322834646" bottom="0.5511811023622047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1.8515625" style="21" customWidth="1"/>
    <col min="2" max="2" width="6.00390625" style="21" customWidth="1"/>
    <col min="3" max="3" width="16.57421875" style="21" customWidth="1"/>
    <col min="4" max="4" width="10.140625" style="21" customWidth="1"/>
    <col min="5" max="5" width="8.28125" style="25" customWidth="1"/>
    <col min="6" max="6" width="9.57421875" style="25" customWidth="1"/>
    <col min="7" max="7" width="8.57421875" style="25" customWidth="1"/>
    <col min="8" max="8" width="13.7109375" style="25" customWidth="1"/>
    <col min="9" max="9" width="16.7109375" style="21" customWidth="1"/>
    <col min="10" max="16384" width="9.140625" style="21" customWidth="1"/>
  </cols>
  <sheetData>
    <row r="1" spans="1:9" ht="18">
      <c r="A1" s="99" t="s">
        <v>63</v>
      </c>
      <c r="B1" s="99"/>
      <c r="C1" s="99"/>
      <c r="D1" s="99"/>
      <c r="E1" s="99"/>
      <c r="F1" s="99"/>
      <c r="G1" s="99"/>
      <c r="H1" s="99"/>
      <c r="I1" s="36"/>
    </row>
    <row r="2" spans="1:9" s="23" customFormat="1" ht="21" customHeight="1">
      <c r="A2" s="92" t="s">
        <v>10</v>
      </c>
      <c r="B2" s="94" t="s">
        <v>4</v>
      </c>
      <c r="C2" s="94" t="s">
        <v>11</v>
      </c>
      <c r="D2" s="94" t="s">
        <v>12</v>
      </c>
      <c r="E2" s="96" t="s">
        <v>13</v>
      </c>
      <c r="F2" s="97"/>
      <c r="G2" s="98"/>
      <c r="H2" s="100" t="s">
        <v>14</v>
      </c>
      <c r="I2" s="100" t="s">
        <v>28</v>
      </c>
    </row>
    <row r="3" spans="1:9" s="23" customFormat="1" ht="45.75" customHeight="1">
      <c r="A3" s="93"/>
      <c r="B3" s="95"/>
      <c r="C3" s="95"/>
      <c r="D3" s="95"/>
      <c r="E3" s="24" t="s">
        <v>64</v>
      </c>
      <c r="F3" s="22" t="s">
        <v>15</v>
      </c>
      <c r="G3" s="24" t="s">
        <v>65</v>
      </c>
      <c r="H3" s="101"/>
      <c r="I3" s="101"/>
    </row>
    <row r="4" spans="1:9" ht="19.5" customHeight="1">
      <c r="A4" s="37" t="s">
        <v>16</v>
      </c>
      <c r="B4" s="38"/>
      <c r="C4" s="39"/>
      <c r="D4" s="40"/>
      <c r="E4" s="41"/>
      <c r="F4" s="41"/>
      <c r="G4" s="41"/>
      <c r="H4" s="41"/>
      <c r="I4" s="41"/>
    </row>
    <row r="5" spans="1:9" ht="19.5" customHeight="1">
      <c r="A5" s="42" t="s">
        <v>39</v>
      </c>
      <c r="B5" s="43">
        <v>16</v>
      </c>
      <c r="C5" s="44" t="s">
        <v>40</v>
      </c>
      <c r="D5" s="45"/>
      <c r="E5" s="46"/>
      <c r="F5" s="72">
        <v>12000</v>
      </c>
      <c r="G5" s="46"/>
      <c r="H5" s="46">
        <f>SUM(E5:G5)</f>
        <v>12000</v>
      </c>
      <c r="I5" s="45"/>
    </row>
    <row r="6" spans="1:9" ht="19.5" customHeight="1">
      <c r="A6" s="42" t="s">
        <v>41</v>
      </c>
      <c r="B6" s="43">
        <v>20</v>
      </c>
      <c r="C6" s="44" t="s">
        <v>42</v>
      </c>
      <c r="D6" s="45"/>
      <c r="E6" s="73"/>
      <c r="F6" s="46"/>
      <c r="G6" s="72">
        <v>6000</v>
      </c>
      <c r="H6" s="46">
        <f aca="true" t="shared" si="0" ref="H6:H11">SUM(E6:G6)</f>
        <v>6000</v>
      </c>
      <c r="I6" s="45"/>
    </row>
    <row r="7" spans="1:9" ht="19.5" customHeight="1">
      <c r="A7" s="42" t="s">
        <v>43</v>
      </c>
      <c r="B7" s="43">
        <v>40</v>
      </c>
      <c r="C7" s="44" t="s">
        <v>44</v>
      </c>
      <c r="D7" s="45"/>
      <c r="E7" s="73">
        <v>12000</v>
      </c>
      <c r="F7" s="47"/>
      <c r="G7" s="72"/>
      <c r="H7" s="46">
        <f t="shared" si="0"/>
        <v>12000</v>
      </c>
      <c r="I7" s="45"/>
    </row>
    <row r="8" spans="1:9" ht="19.5" customHeight="1">
      <c r="A8" s="42"/>
      <c r="B8" s="43"/>
      <c r="C8" s="44" t="s">
        <v>45</v>
      </c>
      <c r="D8" s="45"/>
      <c r="E8" s="73"/>
      <c r="F8" s="47"/>
      <c r="G8" s="72"/>
      <c r="H8" s="46"/>
      <c r="I8" s="45"/>
    </row>
    <row r="9" spans="1:9" ht="19.5" customHeight="1">
      <c r="A9" s="42" t="s">
        <v>46</v>
      </c>
      <c r="B9" s="43">
        <v>40</v>
      </c>
      <c r="C9" s="44" t="s">
        <v>47</v>
      </c>
      <c r="D9" s="45"/>
      <c r="E9" s="73">
        <v>4000</v>
      </c>
      <c r="F9" s="47"/>
      <c r="G9" s="72"/>
      <c r="H9" s="46">
        <f t="shared" si="0"/>
        <v>4000</v>
      </c>
      <c r="I9" s="45"/>
    </row>
    <row r="10" spans="1:9" ht="19.5" customHeight="1">
      <c r="A10" s="42" t="s">
        <v>48</v>
      </c>
      <c r="B10" s="43">
        <v>10</v>
      </c>
      <c r="C10" s="44" t="s">
        <v>49</v>
      </c>
      <c r="D10" s="45"/>
      <c r="E10" s="47">
        <v>2500</v>
      </c>
      <c r="F10" s="47"/>
      <c r="G10" s="72"/>
      <c r="H10" s="46">
        <f t="shared" si="0"/>
        <v>2500</v>
      </c>
      <c r="I10" s="45"/>
    </row>
    <row r="11" spans="1:9" ht="19.5" customHeight="1">
      <c r="A11" s="42" t="s">
        <v>50</v>
      </c>
      <c r="B11" s="43">
        <v>10</v>
      </c>
      <c r="C11" s="44" t="s">
        <v>49</v>
      </c>
      <c r="D11" s="45"/>
      <c r="E11" s="47">
        <v>2000</v>
      </c>
      <c r="F11" s="47"/>
      <c r="G11" s="72"/>
      <c r="H11" s="46">
        <f t="shared" si="0"/>
        <v>2000</v>
      </c>
      <c r="I11" s="45"/>
    </row>
    <row r="12" spans="1:9" ht="19.5" customHeight="1">
      <c r="A12" s="42" t="s">
        <v>51</v>
      </c>
      <c r="B12" s="43"/>
      <c r="C12" s="44"/>
      <c r="D12" s="45"/>
      <c r="E12" s="47"/>
      <c r="F12" s="47"/>
      <c r="G12" s="72"/>
      <c r="H12" s="46"/>
      <c r="I12" s="45"/>
    </row>
    <row r="13" spans="1:9" ht="19.5" customHeight="1">
      <c r="A13" s="48" t="s">
        <v>17</v>
      </c>
      <c r="B13" s="49"/>
      <c r="C13" s="39"/>
      <c r="D13" s="50"/>
      <c r="E13" s="47"/>
      <c r="F13" s="47"/>
      <c r="G13" s="47"/>
      <c r="H13" s="46"/>
      <c r="I13" s="43"/>
    </row>
    <row r="14" spans="1:9" ht="19.5" customHeight="1">
      <c r="A14" s="42" t="s">
        <v>52</v>
      </c>
      <c r="B14" s="43">
        <v>20</v>
      </c>
      <c r="C14" s="44" t="s">
        <v>42</v>
      </c>
      <c r="D14" s="51"/>
      <c r="E14" s="46"/>
      <c r="F14" s="46"/>
      <c r="G14" s="46">
        <v>1000</v>
      </c>
      <c r="H14" s="46">
        <f aca="true" t="shared" si="1" ref="H14:H21">SUM(E14:G14)</f>
        <v>1000</v>
      </c>
      <c r="I14" s="45"/>
    </row>
    <row r="15" spans="1:9" ht="19.5" customHeight="1">
      <c r="A15" s="42" t="s">
        <v>53</v>
      </c>
      <c r="B15" s="43">
        <v>40</v>
      </c>
      <c r="C15" s="44" t="s">
        <v>42</v>
      </c>
      <c r="D15" s="51"/>
      <c r="E15" s="46"/>
      <c r="F15" s="46"/>
      <c r="G15" s="46">
        <v>10000</v>
      </c>
      <c r="H15" s="46">
        <f t="shared" si="1"/>
        <v>10000</v>
      </c>
      <c r="I15" s="45"/>
    </row>
    <row r="16" spans="1:9" ht="19.5" customHeight="1">
      <c r="A16" s="42" t="s">
        <v>54</v>
      </c>
      <c r="B16" s="43">
        <v>10</v>
      </c>
      <c r="C16" s="44" t="s">
        <v>49</v>
      </c>
      <c r="D16" s="51"/>
      <c r="E16" s="46"/>
      <c r="F16" s="46"/>
      <c r="G16" s="73">
        <v>1000</v>
      </c>
      <c r="H16" s="46">
        <f t="shared" si="1"/>
        <v>1000</v>
      </c>
      <c r="I16" s="45"/>
    </row>
    <row r="17" spans="1:9" ht="19.5" customHeight="1">
      <c r="A17" s="42" t="s">
        <v>55</v>
      </c>
      <c r="B17" s="43">
        <v>10</v>
      </c>
      <c r="C17" s="44" t="s">
        <v>42</v>
      </c>
      <c r="D17" s="45"/>
      <c r="E17" s="46"/>
      <c r="F17" s="73">
        <v>20000</v>
      </c>
      <c r="G17" s="46"/>
      <c r="H17" s="46">
        <f t="shared" si="1"/>
        <v>20000</v>
      </c>
      <c r="I17" s="45"/>
    </row>
    <row r="18" spans="1:9" ht="19.5" customHeight="1">
      <c r="A18" s="42" t="s">
        <v>56</v>
      </c>
      <c r="B18" s="43">
        <v>20</v>
      </c>
      <c r="C18" s="44" t="s">
        <v>42</v>
      </c>
      <c r="D18" s="45"/>
      <c r="E18" s="73">
        <v>1000</v>
      </c>
      <c r="F18" s="73"/>
      <c r="G18" s="46"/>
      <c r="H18" s="46">
        <f t="shared" si="1"/>
        <v>1000</v>
      </c>
      <c r="I18" s="45"/>
    </row>
    <row r="19" spans="1:9" ht="17.25">
      <c r="A19" s="47" t="s">
        <v>57</v>
      </c>
      <c r="B19" s="43">
        <v>20</v>
      </c>
      <c r="C19" s="44" t="s">
        <v>42</v>
      </c>
      <c r="D19" s="45"/>
      <c r="E19" s="73">
        <v>1000</v>
      </c>
      <c r="F19" s="73"/>
      <c r="G19" s="46"/>
      <c r="H19" s="46">
        <f t="shared" si="1"/>
        <v>1000</v>
      </c>
      <c r="I19" s="45"/>
    </row>
    <row r="20" spans="1:9" ht="17.25">
      <c r="A20" s="47" t="s">
        <v>58</v>
      </c>
      <c r="B20" s="43">
        <v>20</v>
      </c>
      <c r="C20" s="44" t="s">
        <v>42</v>
      </c>
      <c r="D20" s="51"/>
      <c r="E20" s="46"/>
      <c r="F20" s="72">
        <v>1000</v>
      </c>
      <c r="G20" s="73"/>
      <c r="H20" s="46">
        <f t="shared" si="1"/>
        <v>1000</v>
      </c>
      <c r="I20" s="45"/>
    </row>
    <row r="21" spans="1:9" ht="17.25">
      <c r="A21" s="74" t="s">
        <v>59</v>
      </c>
      <c r="B21" s="43">
        <v>20</v>
      </c>
      <c r="C21" s="44" t="s">
        <v>42</v>
      </c>
      <c r="D21" s="52"/>
      <c r="E21" s="73">
        <v>1000</v>
      </c>
      <c r="F21" s="75"/>
      <c r="G21" s="73"/>
      <c r="H21" s="46">
        <f t="shared" si="1"/>
        <v>1000</v>
      </c>
      <c r="I21" s="45"/>
    </row>
    <row r="22" spans="1:9" ht="18">
      <c r="A22" s="102" t="s">
        <v>22</v>
      </c>
      <c r="B22" s="102"/>
      <c r="C22" s="102"/>
      <c r="D22" s="102"/>
      <c r="E22" s="102"/>
      <c r="F22" s="102"/>
      <c r="G22" s="102"/>
      <c r="H22" s="53">
        <f>SUM(H5:H21)</f>
        <v>74500</v>
      </c>
      <c r="I22" s="54" t="s">
        <v>5</v>
      </c>
    </row>
    <row r="23" spans="1:9" ht="18">
      <c r="A23" s="103" t="s">
        <v>21</v>
      </c>
      <c r="B23" s="104"/>
      <c r="C23" s="104"/>
      <c r="D23" s="104"/>
      <c r="E23" s="104"/>
      <c r="F23" s="104"/>
      <c r="G23" s="105"/>
      <c r="H23" s="55">
        <f>((H22*100)/H31)</f>
        <v>81.86813186813187</v>
      </c>
      <c r="I23" s="54" t="s">
        <v>23</v>
      </c>
    </row>
    <row r="24" spans="1:9" ht="18">
      <c r="A24" s="48" t="s">
        <v>18</v>
      </c>
      <c r="B24" s="56"/>
      <c r="C24" s="44"/>
      <c r="D24" s="57"/>
      <c r="E24" s="58"/>
      <c r="F24" s="59"/>
      <c r="G24" s="46"/>
      <c r="H24" s="60"/>
      <c r="I24" s="61"/>
    </row>
    <row r="25" spans="1:9" ht="17.25">
      <c r="A25" s="42" t="s">
        <v>60</v>
      </c>
      <c r="B25" s="43">
        <v>1</v>
      </c>
      <c r="C25" s="44" t="s">
        <v>61</v>
      </c>
      <c r="D25" s="51"/>
      <c r="E25" s="62"/>
      <c r="F25" s="72">
        <v>10000</v>
      </c>
      <c r="G25" s="46"/>
      <c r="H25" s="46">
        <f>SUM(E25:G25)</f>
        <v>10000</v>
      </c>
      <c r="I25" s="45"/>
    </row>
    <row r="26" spans="1:9" ht="17.25">
      <c r="A26" s="42" t="s">
        <v>62</v>
      </c>
      <c r="B26" s="43">
        <v>16</v>
      </c>
      <c r="C26" s="44" t="s">
        <v>61</v>
      </c>
      <c r="D26" s="63"/>
      <c r="E26" s="62"/>
      <c r="F26" s="72">
        <v>4500</v>
      </c>
      <c r="G26" s="46"/>
      <c r="H26" s="46">
        <f>SUM(E26:G26)</f>
        <v>4500</v>
      </c>
      <c r="I26" s="45"/>
    </row>
    <row r="27" spans="1:9" ht="18">
      <c r="A27" s="48" t="s">
        <v>19</v>
      </c>
      <c r="B27" s="43"/>
      <c r="C27" s="44"/>
      <c r="D27" s="63"/>
      <c r="E27" s="62"/>
      <c r="F27" s="46"/>
      <c r="G27" s="46"/>
      <c r="H27" s="46">
        <f>SUM(E27:G27)</f>
        <v>0</v>
      </c>
      <c r="I27" s="43"/>
    </row>
    <row r="28" spans="1:9" ht="17.25">
      <c r="A28" s="42" t="s">
        <v>24</v>
      </c>
      <c r="B28" s="43">
        <v>16</v>
      </c>
      <c r="C28" s="44" t="s">
        <v>61</v>
      </c>
      <c r="D28" s="64"/>
      <c r="E28" s="62">
        <v>1000</v>
      </c>
      <c r="F28" s="46"/>
      <c r="G28" s="62">
        <v>1000</v>
      </c>
      <c r="H28" s="46">
        <f>SUM(E28:G28)</f>
        <v>2000</v>
      </c>
      <c r="I28" s="45"/>
    </row>
    <row r="29" spans="1:9" ht="18">
      <c r="A29" s="102" t="s">
        <v>22</v>
      </c>
      <c r="B29" s="102"/>
      <c r="C29" s="102"/>
      <c r="D29" s="102"/>
      <c r="E29" s="102"/>
      <c r="F29" s="102"/>
      <c r="G29" s="102"/>
      <c r="H29" s="53">
        <f>SUM(H25:H28)</f>
        <v>16500</v>
      </c>
      <c r="I29" s="54" t="s">
        <v>5</v>
      </c>
    </row>
    <row r="30" spans="1:9" ht="18">
      <c r="A30" s="102" t="s">
        <v>21</v>
      </c>
      <c r="B30" s="102"/>
      <c r="C30" s="102"/>
      <c r="D30" s="102"/>
      <c r="E30" s="102"/>
      <c r="F30" s="102"/>
      <c r="G30" s="102"/>
      <c r="H30" s="65">
        <f>((H29*100)/H31)</f>
        <v>18.13186813186813</v>
      </c>
      <c r="I30" s="54" t="s">
        <v>23</v>
      </c>
    </row>
    <row r="31" spans="1:9" ht="20.25" customHeight="1">
      <c r="A31" s="66" t="s">
        <v>20</v>
      </c>
      <c r="B31" s="67"/>
      <c r="C31" s="68"/>
      <c r="D31" s="69"/>
      <c r="E31" s="70">
        <f>SUM(E24:E28,E4:E21)</f>
        <v>24500</v>
      </c>
      <c r="F31" s="70">
        <f>SUM(F24:F28,F4:F21)</f>
        <v>47500</v>
      </c>
      <c r="G31" s="70">
        <f>SUM(G24:G28,G4:G21)</f>
        <v>19000</v>
      </c>
      <c r="H31" s="70">
        <f>SUM(E31:G31)</f>
        <v>91000</v>
      </c>
      <c r="I31" s="71"/>
    </row>
  </sheetData>
  <sheetProtection/>
  <mergeCells count="12">
    <mergeCell ref="I2:I3"/>
    <mergeCell ref="A22:G22"/>
    <mergeCell ref="A23:G23"/>
    <mergeCell ref="A29:G29"/>
    <mergeCell ref="A30:G30"/>
    <mergeCell ref="A2:A3"/>
    <mergeCell ref="B2:B3"/>
    <mergeCell ref="C2:C3"/>
    <mergeCell ref="D2:D3"/>
    <mergeCell ref="E2:G2"/>
    <mergeCell ref="A1:H1"/>
    <mergeCell ref="H2:H3"/>
  </mergeCells>
  <printOptions/>
  <pageMargins left="0.4724409448818898" right="0.1968503937007874" top="0.3937007874015748" bottom="0.6299212598425197" header="0.31496062992125984" footer="0.5118110236220472"/>
  <pageSetup horizontalDpi="600" verticalDpi="600" orientation="landscape" paperSize="9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2014-04-23T08:56:46Z</cp:lastPrinted>
  <dcterms:created xsi:type="dcterms:W3CDTF">2008-08-08T02:34:31Z</dcterms:created>
  <dcterms:modified xsi:type="dcterms:W3CDTF">2014-04-23T09:33:28Z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44JDAMYN4V4F-76-46</vt:lpwstr>
  </property>
  <property fmtid="{D5CDD505-2E9C-101B-9397-08002B2CF9AE}" pid="4" name="_dlc_DocIdItemGu">
    <vt:lpwstr>14dc5dbd-1210-427c-a312-57e58dd9dc62</vt:lpwstr>
  </property>
  <property fmtid="{D5CDD505-2E9C-101B-9397-08002B2CF9AE}" pid="5" name="_dlc_DocIdU">
    <vt:lpwstr>http://portal.nurse.cmu.ac.th/fonoffice/planoffice/_layouts/DocIdRedir.aspx?ID=44JDAMYN4V4F-76-46, 44JDAMYN4V4F-76-46</vt:lpwstr>
  </property>
</Properties>
</file>